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610" yWindow="90" windowWidth="22995" windowHeight="75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5" i="1" l="1"/>
  <c r="B42" i="1"/>
  <c r="B52" i="1" s="1"/>
  <c r="B53" i="1" s="1"/>
  <c r="B48" i="1" l="1"/>
  <c r="B49" i="1" s="1"/>
  <c r="B50" i="1" s="1"/>
  <c r="B17" i="1"/>
  <c r="B24" i="1"/>
  <c r="B25" i="1" s="1"/>
  <c r="L17" i="1"/>
  <c r="L14" i="1"/>
  <c r="L24" i="1" s="1"/>
  <c r="L25" i="1" s="1"/>
  <c r="L20" i="1" l="1"/>
  <c r="L21" i="1" s="1"/>
  <c r="L22" i="1" s="1"/>
  <c r="B20" i="1" l="1"/>
  <c r="B21" i="1" s="1"/>
  <c r="B22" i="1" s="1"/>
</calcChain>
</file>

<file path=xl/sharedStrings.xml><?xml version="1.0" encoding="utf-8"?>
<sst xmlns="http://schemas.openxmlformats.org/spreadsheetml/2006/main" count="112" uniqueCount="37">
  <si>
    <t>Need a total dump resistor value of 0.0225 ohms</t>
  </si>
  <si>
    <t>Need a resistor of 0.0075 ohms</t>
  </si>
  <si>
    <t>SS 304 bar</t>
  </si>
  <si>
    <t>w</t>
  </si>
  <si>
    <t>h</t>
  </si>
  <si>
    <t>Length needed for resistance</t>
  </si>
  <si>
    <t>Rho</t>
  </si>
  <si>
    <t>Cp</t>
  </si>
  <si>
    <t>Rho=R*L/A</t>
  </si>
  <si>
    <t>Ohm-in</t>
  </si>
  <si>
    <t>kG/cc</t>
  </si>
  <si>
    <t>J/kG-K</t>
  </si>
  <si>
    <t>L=</t>
  </si>
  <si>
    <t>in</t>
  </si>
  <si>
    <t>Temperature rise</t>
  </si>
  <si>
    <t>Q=mxCpxdT</t>
  </si>
  <si>
    <t>dT=</t>
  </si>
  <si>
    <t>Energy in Bar</t>
  </si>
  <si>
    <t>Q=</t>
  </si>
  <si>
    <t>I=</t>
  </si>
  <si>
    <t>A</t>
  </si>
  <si>
    <t>I^2*R/2</t>
  </si>
  <si>
    <t>Take half of 4000a for 1 sec</t>
  </si>
  <si>
    <t xml:space="preserve">T= </t>
  </si>
  <si>
    <t>K</t>
  </si>
  <si>
    <t>J</t>
  </si>
  <si>
    <t>F</t>
  </si>
  <si>
    <t>Model Energy dumped is 53,264J</t>
  </si>
  <si>
    <t xml:space="preserve"> </t>
  </si>
  <si>
    <t>HB Dump Resistor Cast iron material</t>
  </si>
  <si>
    <t>Have 0.015 ohms in circuit already. Two 0.030 ohms in parallel</t>
  </si>
  <si>
    <t>Density</t>
  </si>
  <si>
    <t>HB Dump Resistor SS 304</t>
  </si>
  <si>
    <t>mass</t>
  </si>
  <si>
    <t>kg</t>
  </si>
  <si>
    <t>lbs</t>
  </si>
  <si>
    <t>HB Dump Resistor SS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</si>
</sst>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1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selection activeCell="B15" sqref="B15"/>
    </sheetView>
  </sheetViews>
  <sheetFormatPr defaultRowHeight="15" x14ac:dyDescent="0.25"/>
  <cols>
    <col min="1" max="1" width="9.140625" style="2"/>
  </cols>
  <sheetData>
    <row r="1" spans="1:17" x14ac:dyDescent="0.25">
      <c r="A1" s="2" t="s">
        <v>32</v>
      </c>
      <c r="K1" t="s">
        <v>29</v>
      </c>
    </row>
    <row r="2" spans="1:17" x14ac:dyDescent="0.25">
      <c r="A2" s="2" t="s">
        <v>0</v>
      </c>
      <c r="K2" t="s">
        <v>0</v>
      </c>
    </row>
    <row r="3" spans="1:17" x14ac:dyDescent="0.25">
      <c r="A3" s="2" t="s">
        <v>30</v>
      </c>
      <c r="K3" t="s">
        <v>30</v>
      </c>
    </row>
    <row r="4" spans="1:17" x14ac:dyDescent="0.25">
      <c r="A4" s="4" t="s">
        <v>19</v>
      </c>
      <c r="B4">
        <v>4000</v>
      </c>
      <c r="C4" t="s">
        <v>20</v>
      </c>
      <c r="K4" t="s">
        <v>19</v>
      </c>
      <c r="L4">
        <v>4000</v>
      </c>
      <c r="M4" t="s">
        <v>20</v>
      </c>
    </row>
    <row r="5" spans="1:17" x14ac:dyDescent="0.25">
      <c r="A5" s="2" t="s">
        <v>1</v>
      </c>
      <c r="K5" t="s">
        <v>1</v>
      </c>
    </row>
    <row r="6" spans="1:17" x14ac:dyDescent="0.25">
      <c r="B6">
        <v>7.4999999999999997E-3</v>
      </c>
      <c r="D6">
        <v>5.0000000000000001E-3</v>
      </c>
      <c r="L6">
        <v>0.03</v>
      </c>
      <c r="N6" t="s">
        <v>28</v>
      </c>
    </row>
    <row r="7" spans="1:17" x14ac:dyDescent="0.25">
      <c r="A7" s="2" t="s">
        <v>2</v>
      </c>
      <c r="K7" t="s">
        <v>2</v>
      </c>
    </row>
    <row r="9" spans="1:17" x14ac:dyDescent="0.25">
      <c r="A9" s="1" t="s">
        <v>3</v>
      </c>
      <c r="B9">
        <v>0.25</v>
      </c>
      <c r="E9" t="s">
        <v>6</v>
      </c>
      <c r="F9" s="3">
        <v>2.8399999999999999E-5</v>
      </c>
      <c r="G9" t="s">
        <v>9</v>
      </c>
      <c r="K9" t="s">
        <v>3</v>
      </c>
      <c r="L9">
        <v>0.5</v>
      </c>
      <c r="O9" t="s">
        <v>6</v>
      </c>
      <c r="P9" s="3">
        <v>6.6000000000000005E-5</v>
      </c>
      <c r="Q9" t="s">
        <v>9</v>
      </c>
    </row>
    <row r="10" spans="1:17" x14ac:dyDescent="0.25">
      <c r="A10" s="1" t="s">
        <v>4</v>
      </c>
      <c r="B10">
        <v>0.75</v>
      </c>
      <c r="E10" t="s">
        <v>31</v>
      </c>
      <c r="F10" s="3">
        <v>7.8600000000000007E-3</v>
      </c>
      <c r="G10" t="s">
        <v>10</v>
      </c>
      <c r="K10" t="s">
        <v>4</v>
      </c>
      <c r="L10">
        <v>0.5</v>
      </c>
      <c r="O10" t="s">
        <v>31</v>
      </c>
      <c r="P10" s="3">
        <v>7.1231000000000003E-3</v>
      </c>
      <c r="Q10" t="s">
        <v>10</v>
      </c>
    </row>
    <row r="11" spans="1:17" x14ac:dyDescent="0.25">
      <c r="A11" s="1" t="s">
        <v>28</v>
      </c>
      <c r="B11" s="1" t="s">
        <v>28</v>
      </c>
      <c r="E11" t="s">
        <v>7</v>
      </c>
      <c r="F11" s="3">
        <v>473.28</v>
      </c>
      <c r="G11" t="s">
        <v>11</v>
      </c>
      <c r="K11" t="s">
        <v>28</v>
      </c>
      <c r="L11" t="s">
        <v>28</v>
      </c>
      <c r="O11" t="s">
        <v>7</v>
      </c>
      <c r="P11">
        <v>448.72</v>
      </c>
      <c r="Q11" t="s">
        <v>11</v>
      </c>
    </row>
    <row r="13" spans="1:17" x14ac:dyDescent="0.25">
      <c r="A13" s="2" t="s">
        <v>5</v>
      </c>
      <c r="D13" s="2" t="s">
        <v>8</v>
      </c>
      <c r="K13" t="s">
        <v>5</v>
      </c>
      <c r="N13" t="s">
        <v>8</v>
      </c>
    </row>
    <row r="14" spans="1:17" x14ac:dyDescent="0.25">
      <c r="A14" s="4" t="s">
        <v>12</v>
      </c>
      <c r="B14" s="5">
        <v>49.5</v>
      </c>
      <c r="C14" t="s">
        <v>13</v>
      </c>
      <c r="K14" s="4" t="s">
        <v>12</v>
      </c>
      <c r="L14" s="5">
        <f>L6*(L9*L10)/P9</f>
        <v>113.63636363636363</v>
      </c>
      <c r="M14" t="s">
        <v>13</v>
      </c>
    </row>
    <row r="15" spans="1:17" x14ac:dyDescent="0.25">
      <c r="K15" s="2"/>
    </row>
    <row r="16" spans="1:17" x14ac:dyDescent="0.25">
      <c r="A16" s="2" t="s">
        <v>17</v>
      </c>
      <c r="C16" t="s">
        <v>21</v>
      </c>
      <c r="D16" t="s">
        <v>22</v>
      </c>
      <c r="K16" s="2" t="s">
        <v>17</v>
      </c>
      <c r="M16" t="s">
        <v>21</v>
      </c>
      <c r="N16" t="s">
        <v>22</v>
      </c>
    </row>
    <row r="17" spans="1:14" x14ac:dyDescent="0.25">
      <c r="A17" s="4" t="s">
        <v>18</v>
      </c>
      <c r="B17" s="6">
        <f>(B4^2)*B6/2</f>
        <v>60000</v>
      </c>
      <c r="C17" t="s">
        <v>25</v>
      </c>
      <c r="D17" t="s">
        <v>27</v>
      </c>
      <c r="K17" s="4" t="s">
        <v>18</v>
      </c>
      <c r="L17" s="6">
        <f>L4^2*L6/2</f>
        <v>240000</v>
      </c>
      <c r="M17" t="s">
        <v>25</v>
      </c>
      <c r="N17" t="s">
        <v>27</v>
      </c>
    </row>
    <row r="18" spans="1:14" x14ac:dyDescent="0.25">
      <c r="K18" s="2"/>
    </row>
    <row r="19" spans="1:14" x14ac:dyDescent="0.25">
      <c r="A19" s="2" t="s">
        <v>14</v>
      </c>
      <c r="C19" t="s">
        <v>15</v>
      </c>
      <c r="K19" s="2" t="s">
        <v>14</v>
      </c>
      <c r="M19" t="s">
        <v>15</v>
      </c>
    </row>
    <row r="20" spans="1:14" x14ac:dyDescent="0.25">
      <c r="A20" s="4" t="s">
        <v>16</v>
      </c>
      <c r="B20" s="5">
        <f>B17/((B9*B10*B14)*2.54^3*F10*F11)</f>
        <v>106.04810958204452</v>
      </c>
      <c r="C20" t="s">
        <v>24</v>
      </c>
      <c r="K20" s="4" t="s">
        <v>16</v>
      </c>
      <c r="L20" s="5">
        <f>L17/((L9*L10*L14)*2.54^3*P10*P11)</f>
        <v>161.29031383540377</v>
      </c>
      <c r="M20" t="s">
        <v>24</v>
      </c>
    </row>
    <row r="21" spans="1:14" x14ac:dyDescent="0.25">
      <c r="A21" s="4" t="s">
        <v>23</v>
      </c>
      <c r="B21" s="5">
        <f>295+B20</f>
        <v>401.0481095820445</v>
      </c>
      <c r="C21" t="s">
        <v>24</v>
      </c>
      <c r="K21" s="4" t="s">
        <v>23</v>
      </c>
      <c r="L21" s="5">
        <f>295+L20</f>
        <v>456.29031383540377</v>
      </c>
      <c r="M21" t="s">
        <v>24</v>
      </c>
    </row>
    <row r="22" spans="1:14" x14ac:dyDescent="0.25">
      <c r="B22" s="5">
        <f>CONVERT(B21,"K","F")</f>
        <v>262.21659724768017</v>
      </c>
      <c r="C22" t="s">
        <v>26</v>
      </c>
      <c r="K22" s="2"/>
      <c r="L22" s="5">
        <f>CONVERT(L21,"K","F")</f>
        <v>361.65256490372684</v>
      </c>
      <c r="M22" t="s">
        <v>26</v>
      </c>
    </row>
    <row r="23" spans="1:14" x14ac:dyDescent="0.25">
      <c r="K23" s="2"/>
    </row>
    <row r="24" spans="1:14" x14ac:dyDescent="0.25">
      <c r="A24" s="4" t="s">
        <v>33</v>
      </c>
      <c r="B24" s="7">
        <f>(B14*B10*B9)*(2.54^3)*F10</f>
        <v>1.195446560715</v>
      </c>
      <c r="C24" t="s">
        <v>34</v>
      </c>
      <c r="K24" s="4" t="s">
        <v>33</v>
      </c>
      <c r="L24" s="7">
        <f>(L14*L10*L9)*(2.54^3)*P10</f>
        <v>3.3160993062045447</v>
      </c>
      <c r="M24" t="s">
        <v>34</v>
      </c>
    </row>
    <row r="25" spans="1:14" x14ac:dyDescent="0.25">
      <c r="B25" s="9">
        <f>B24*0.22481</f>
        <v>0.26874834131433917</v>
      </c>
      <c r="C25" t="s">
        <v>35</v>
      </c>
      <c r="L25" s="8">
        <f>L24*0.22481</f>
        <v>0.7454922850278437</v>
      </c>
      <c r="M25" t="s">
        <v>35</v>
      </c>
    </row>
    <row r="29" spans="1:14" x14ac:dyDescent="0.25">
      <c r="A29" s="2" t="s">
        <v>36</v>
      </c>
    </row>
    <row r="30" spans="1:14" x14ac:dyDescent="0.25">
      <c r="A30" s="2" t="s">
        <v>0</v>
      </c>
    </row>
    <row r="31" spans="1:14" x14ac:dyDescent="0.25">
      <c r="A31" s="2" t="s">
        <v>30</v>
      </c>
    </row>
    <row r="32" spans="1:14" x14ac:dyDescent="0.25">
      <c r="A32" s="4" t="s">
        <v>19</v>
      </c>
      <c r="B32">
        <v>4000</v>
      </c>
      <c r="C32" t="s">
        <v>20</v>
      </c>
    </row>
    <row r="33" spans="1:7" x14ac:dyDescent="0.25">
      <c r="A33" s="2" t="s">
        <v>1</v>
      </c>
    </row>
    <row r="34" spans="1:7" x14ac:dyDescent="0.25">
      <c r="B34">
        <v>7.4999999999999997E-3</v>
      </c>
      <c r="D34">
        <v>5.0000000000000001E-3</v>
      </c>
    </row>
    <row r="35" spans="1:7" x14ac:dyDescent="0.25">
      <c r="A35" s="2" t="s">
        <v>2</v>
      </c>
    </row>
    <row r="37" spans="1:7" x14ac:dyDescent="0.25">
      <c r="A37" s="1" t="s">
        <v>3</v>
      </c>
      <c r="B37">
        <v>0.25</v>
      </c>
      <c r="E37" t="s">
        <v>6</v>
      </c>
      <c r="F37" s="3">
        <v>2.832E-5</v>
      </c>
      <c r="G37" t="s">
        <v>9</v>
      </c>
    </row>
    <row r="38" spans="1:7" x14ac:dyDescent="0.25">
      <c r="A38" s="1" t="s">
        <v>4</v>
      </c>
      <c r="B38">
        <v>0.75</v>
      </c>
      <c r="E38" t="s">
        <v>31</v>
      </c>
      <c r="F38" s="3">
        <v>8.0052999999999999E-3</v>
      </c>
      <c r="G38" t="s">
        <v>10</v>
      </c>
    </row>
    <row r="39" spans="1:7" x14ac:dyDescent="0.25">
      <c r="A39" s="1" t="s">
        <v>28</v>
      </c>
      <c r="B39" s="1" t="s">
        <v>28</v>
      </c>
      <c r="E39" t="s">
        <v>7</v>
      </c>
      <c r="F39" s="3">
        <v>473.28</v>
      </c>
      <c r="G39" t="s">
        <v>11</v>
      </c>
    </row>
    <row r="41" spans="1:7" x14ac:dyDescent="0.25">
      <c r="A41" s="2" t="s">
        <v>5</v>
      </c>
      <c r="D41" s="2" t="s">
        <v>8</v>
      </c>
    </row>
    <row r="42" spans="1:7" x14ac:dyDescent="0.25">
      <c r="A42" s="4" t="s">
        <v>12</v>
      </c>
      <c r="B42" s="5">
        <f>B34*(B37*B38)/F37</f>
        <v>49.655720338983052</v>
      </c>
      <c r="C42" t="s">
        <v>13</v>
      </c>
    </row>
    <row r="44" spans="1:7" x14ac:dyDescent="0.25">
      <c r="A44" s="2" t="s">
        <v>17</v>
      </c>
      <c r="C44" t="s">
        <v>21</v>
      </c>
      <c r="D44" t="s">
        <v>22</v>
      </c>
    </row>
    <row r="45" spans="1:7" x14ac:dyDescent="0.25">
      <c r="A45" s="4" t="s">
        <v>18</v>
      </c>
      <c r="B45" s="6">
        <f>(B32^2)*B34/2</f>
        <v>60000</v>
      </c>
      <c r="C45" t="s">
        <v>25</v>
      </c>
      <c r="D45" t="s">
        <v>27</v>
      </c>
    </row>
    <row r="47" spans="1:7" x14ac:dyDescent="0.25">
      <c r="A47" s="2" t="s">
        <v>14</v>
      </c>
      <c r="C47" t="s">
        <v>15</v>
      </c>
    </row>
    <row r="48" spans="1:7" x14ac:dyDescent="0.25">
      <c r="A48" s="4" t="s">
        <v>16</v>
      </c>
      <c r="B48" s="5">
        <f>B45/((B37*B38*B42)*2.54^3*F38*F39)</f>
        <v>103.79675536253565</v>
      </c>
      <c r="C48" t="s">
        <v>24</v>
      </c>
    </row>
    <row r="49" spans="1:3" x14ac:dyDescent="0.25">
      <c r="A49" s="4" t="s">
        <v>23</v>
      </c>
      <c r="B49" s="5">
        <f>295+B48</f>
        <v>398.79675536253563</v>
      </c>
      <c r="C49" t="s">
        <v>24</v>
      </c>
    </row>
    <row r="50" spans="1:3" x14ac:dyDescent="0.25">
      <c r="B50" s="5">
        <f>CONVERT(B49,"K","F")</f>
        <v>258.16415965256419</v>
      </c>
      <c r="C50" t="s">
        <v>26</v>
      </c>
    </row>
    <row r="52" spans="1:3" x14ac:dyDescent="0.25">
      <c r="A52" s="4" t="s">
        <v>33</v>
      </c>
      <c r="B52" s="7">
        <f>(B42*B38*B37)*(2.54^3)*F38</f>
        <v>1.2213758265120165</v>
      </c>
      <c r="C52" t="s">
        <v>34</v>
      </c>
    </row>
    <row r="53" spans="1:3" x14ac:dyDescent="0.25">
      <c r="B53" s="9">
        <f>B52*0.22481</f>
        <v>0.27457749955816646</v>
      </c>
      <c r="C53" t="s">
        <v>35</v>
      </c>
    </row>
  </sheetData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lassiter</dc:creator>
  <cp:lastModifiedBy>lassiter</cp:lastModifiedBy>
  <cp:lastPrinted>2015-10-27T14:36:50Z</cp:lastPrinted>
  <dcterms:created xsi:type="dcterms:W3CDTF">2015-10-27T14:15:08Z</dcterms:created>
  <dcterms:modified xsi:type="dcterms:W3CDTF">2015-12-04T13:41:23Z</dcterms:modified>
</cp:coreProperties>
</file>